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8031508F-DFF7-4166-966A-21E57BB3CE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  <definedName name="_xlnm.Print_Area" localSheetId="0">ESF!$A$1:$G$51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G46" i="4"/>
  <c r="F26" i="4"/>
  <c r="F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<sst xmlns="http://schemas.openxmlformats.org/spreadsheetml/2006/main" count="60" uniqueCount="60">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</sst>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zoomScaleSheetLayoutView="100" workbookViewId="0">
      <selection activeCell="A4" sqref="A4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2020</v>
      </c>
      <c r="C2" s="40">
        <v>2019</v>
      </c>
      <c r="D2" s="19"/>
      <c r="E2" s="18" t="s">
        <v>1</v>
      </c>
      <c r="F2" s="40">
        <v>2020</v>
      </c>
      <c r="G2" s="41">
        <v>2019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15647846.18</v>
      </c>
      <c r="C5" s="12">
        <v>18328619.18</v>
      </c>
      <c r="D5" s="17"/>
      <c r="E5" s="11" t="s">
        <v>41</v>
      </c>
      <c r="F5" s="12">
        <v>5516258.0099999998</v>
      </c>
      <c r="G5" s="5">
        <v>6257867.9000000004</v>
      </c>
    </row>
    <row r="6" spans="1:7" x14ac:dyDescent="0.2">
      <c r="A6" s="30" t="s">
        <v>28</v>
      </c>
      <c r="B6" s="12">
        <v>27093.78</v>
      </c>
      <c r="C6" s="12">
        <v>6408.68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2586131.4700000002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3988.16</v>
      </c>
      <c r="G12" s="5">
        <v>3988.16</v>
      </c>
    </row>
    <row r="13" spans="1:7" x14ac:dyDescent="0.2">
      <c r="A13" s="37" t="s">
        <v>5</v>
      </c>
      <c r="B13" s="10">
        <f>SUM(B5:B11)</f>
        <v>15682039.959999999</v>
      </c>
      <c r="C13" s="10">
        <f>SUM(C5:C11)</f>
        <v>20928259.329999998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5520246.1699999999</v>
      </c>
      <c r="G14" s="5">
        <f>SUM(G5:G12)</f>
        <v>6261856.0600000005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126233379.09</v>
      </c>
      <c r="C18" s="12">
        <v>116238826.73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46137318.859999999</v>
      </c>
      <c r="C19" s="12">
        <v>45194847.649999999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-42479293.600000001</v>
      </c>
      <c r="C21" s="12">
        <v>-42479293.600000001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129980077.78</v>
      </c>
      <c r="C26" s="10">
        <f>SUM(C16:C24)</f>
        <v>119043054.21000001</v>
      </c>
      <c r="D26" s="17"/>
      <c r="E26" s="39" t="s">
        <v>57</v>
      </c>
      <c r="F26" s="10">
        <f>SUM(F24+F14)</f>
        <v>5520246.1699999999</v>
      </c>
      <c r="G26" s="6">
        <f>SUM(G14+G24)</f>
        <v>6261856.0600000005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145662117.74000001</v>
      </c>
      <c r="C28" s="10">
        <f>C13+C26</f>
        <v>139971313.54000002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157188554.89000002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156999633.34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-17046683.32</v>
      </c>
      <c r="G35" s="6">
        <f>SUM(G36:G40)</f>
        <v>-23432835.030000001</v>
      </c>
    </row>
    <row r="36" spans="1:7" x14ac:dyDescent="0.2">
      <c r="A36" s="31"/>
      <c r="B36" s="15"/>
      <c r="C36" s="15"/>
      <c r="D36" s="17"/>
      <c r="E36" s="11" t="s">
        <v>52</v>
      </c>
      <c r="F36" s="12">
        <v>10688042.439999999</v>
      </c>
      <c r="G36" s="5">
        <v>-1704819.69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-27734725.760000002</v>
      </c>
      <c r="G37" s="5">
        <v>-21728015.34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140141871.57000002</v>
      </c>
      <c r="G46" s="5">
        <f>SUM(G42+G35+G30)</f>
        <v>133709457.48000002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145662117.74000001</v>
      </c>
      <c r="G48" s="20">
        <f>G46+G26</f>
        <v>139971313.54000002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2020-07-16T20:00:31Z</cp:lastPrinted>
  <dcterms:created xsi:type="dcterms:W3CDTF">2012-12-11T20:26:08Z</dcterms:created>
  <dcterms:modified xsi:type="dcterms:W3CDTF">2020-07-16T20:00:41Z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